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ending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;($#,##0);-"/>
    <numFmt numFmtId="165" formatCode="0.0"/>
  </numFmts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</font>
    <font>
      <name val="Arial"/>
    </font>
    <font>
      <name val="Arial"/>
      <color rgb="000000FF"/>
    </font>
    <font>
      <name val="Arial"/>
      <sz val="9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DDE7DF"/>
      </patternFill>
    </fill>
    <fill>
      <patternFill patternType="solid">
        <fgColor rgb="00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5" fillId="3" borderId="0" pivotButton="0" quotePrefix="0" xfId="0"/>
    <xf numFmtId="164" fontId="5" fillId="3" borderId="0" pivotButton="0" quotePrefix="0" xfId="0"/>
    <xf numFmtId="0" fontId="3" fillId="2" borderId="0" applyAlignment="1" pivotButton="0" quotePrefix="0" xfId="0">
      <alignment vertical="top" wrapText="1"/>
    </xf>
    <xf numFmtId="0" fontId="4" fillId="0" borderId="0" pivotButton="0" quotePrefix="0" xfId="0"/>
    <xf numFmtId="165" fontId="5" fillId="3" borderId="0" pivotButton="0" quotePrefix="0" xfId="0"/>
    <xf numFmtId="164" fontId="7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Card Calculator</author>
  </authors>
  <commentList>
    <comment ref="C9" authorId="0" shapeId="0">
      <text>
        <t>Rate = points (or % cash back) per $1 in this category. Leave cap blank if there is no cap. After a cap, spending is assumed to go on your next-best card.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3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</cols>
  <sheetData>
    <row r="1">
      <c r="A1" s="1" t="inlineStr">
        <is>
          <t>Card spending plan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3" t="inlineStr">
        <is>
          <t>From cardcalculator.net. Edit the yellow cells only; everything else calculates. The example values are illustrative (Card A, B and C are imaginary).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</row>
    <row r="4">
      <c r="A4" s="2" t="inlineStr">
        <is>
          <t>Your cards</t>
        </is>
      </c>
      <c r="B4" s="2" t="inlineStr">
        <is>
          <t>Card 1</t>
        </is>
      </c>
      <c r="C4" s="2" t="inlineStr">
        <is>
          <t>Card 2</t>
        </is>
      </c>
      <c r="D4" s="2" t="inlineStr">
        <is>
          <t>Card 3</t>
        </is>
      </c>
      <c r="E4" s="2" t="n"/>
      <c r="F4" s="2" t="n"/>
      <c r="G4" s="2" t="n"/>
      <c r="H4" s="2" t="n"/>
      <c r="I4" s="2" t="n"/>
      <c r="J4" s="2" t="n"/>
      <c r="K4" s="2" t="n"/>
      <c r="L4" s="2" t="n"/>
      <c r="M4" s="2" t="n"/>
    </row>
    <row r="5">
      <c r="A5" s="2" t="inlineStr">
        <is>
          <t>Card name</t>
        </is>
      </c>
      <c r="B5" s="4" t="inlineStr">
        <is>
          <t>Card A</t>
        </is>
      </c>
      <c r="C5" s="4" t="inlineStr">
        <is>
          <t>Card B</t>
        </is>
      </c>
      <c r="D5" s="4" t="inlineStr">
        <is>
          <t>Card C</t>
        </is>
      </c>
      <c r="E5" s="2" t="n"/>
      <c r="F5" s="2" t="n"/>
      <c r="G5" s="2" t="n"/>
      <c r="H5" s="2" t="n"/>
      <c r="I5" s="2" t="n"/>
      <c r="J5" s="2" t="n"/>
      <c r="K5" s="2" t="n"/>
      <c r="L5" s="2" t="n"/>
      <c r="M5" s="2" t="n"/>
    </row>
    <row r="6">
      <c r="A6" s="2" t="inlineStr">
        <is>
          <t>Value per point (cents)</t>
        </is>
      </c>
      <c r="B6" s="4" t="n">
        <v>1</v>
      </c>
      <c r="C6" s="4" t="n">
        <v>1</v>
      </c>
      <c r="D6" s="4" t="n">
        <v>1</v>
      </c>
      <c r="E6" s="3" t="inlineStr">
        <is>
          <t>Use 1 for cash back (1 point = 1 cent). For points, use a conservative cash value.</t>
        </is>
      </c>
      <c r="F6" s="2" t="n"/>
      <c r="G6" s="2" t="n"/>
      <c r="H6" s="2" t="n"/>
      <c r="I6" s="2" t="n"/>
      <c r="J6" s="2" t="n"/>
      <c r="K6" s="2" t="n"/>
      <c r="L6" s="2" t="n"/>
      <c r="M6" s="2" t="n"/>
    </row>
    <row r="7">
      <c r="A7" s="2" t="inlineStr">
        <is>
          <t>Annual fee ($)</t>
        </is>
      </c>
      <c r="B7" s="5" t="n">
        <v>0</v>
      </c>
      <c r="C7" s="5" t="n">
        <v>0</v>
      </c>
      <c r="D7" s="5" t="n">
        <v>0</v>
      </c>
      <c r="E7" s="2" t="n"/>
      <c r="F7" s="2" t="n"/>
      <c r="G7" s="2" t="n"/>
      <c r="H7" s="2" t="n"/>
      <c r="I7" s="2" t="n"/>
      <c r="J7" s="2" t="n"/>
      <c r="K7" s="2" t="n"/>
      <c r="L7" s="2" t="n"/>
      <c r="M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</row>
    <row r="9" ht="42" customHeight="1">
      <c r="A9" s="6" t="inlineStr">
        <is>
          <t>Category</t>
        </is>
      </c>
      <c r="B9" s="6" t="inlineStr">
        <is>
          <t>Yearly spend ($)</t>
        </is>
      </c>
      <c r="C9" s="6" t="inlineStr">
        <is>
          <t>Card 1 rate</t>
        </is>
      </c>
      <c r="D9" s="6" t="inlineStr">
        <is>
          <t>Card 1 cap ($/yr)</t>
        </is>
      </c>
      <c r="E9" s="6" t="inlineStr">
        <is>
          <t>Card 2 rate</t>
        </is>
      </c>
      <c r="F9" s="6" t="inlineStr">
        <is>
          <t>Card 2 cap ($/yr)</t>
        </is>
      </c>
      <c r="G9" s="6" t="inlineStr">
        <is>
          <t>Card 3 rate</t>
        </is>
      </c>
      <c r="H9" s="6" t="inlineStr">
        <is>
          <t>Card 3 cap ($/yr)</t>
        </is>
      </c>
      <c r="I9" s="6" t="inlineStr">
        <is>
          <t>Return: card 1 ($)</t>
        </is>
      </c>
      <c r="J9" s="6" t="inlineStr">
        <is>
          <t>Return: card 2 ($)</t>
        </is>
      </c>
      <c r="K9" s="6" t="inlineStr">
        <is>
          <t>Return: card 3 ($)</t>
        </is>
      </c>
      <c r="L9" s="6" t="inlineStr">
        <is>
          <t>Best card</t>
        </is>
      </c>
      <c r="M9" s="6" t="inlineStr">
        <is>
          <t>Best return ($)</t>
        </is>
      </c>
    </row>
    <row r="10">
      <c r="A10" s="7" t="inlineStr">
        <is>
          <t>Groceries</t>
        </is>
      </c>
      <c r="B10" s="5" t="n">
        <v>8000</v>
      </c>
      <c r="C10" s="8" t="n">
        <v>1</v>
      </c>
      <c r="D10" s="5" t="n"/>
      <c r="E10" s="8" t="n">
        <v>3</v>
      </c>
      <c r="F10" s="5" t="n">
        <v>6000</v>
      </c>
      <c r="G10" s="8" t="n">
        <v>2</v>
      </c>
      <c r="H10" s="5" t="n"/>
      <c r="I10" s="9">
        <f>(MIN($B10,IF(D10="",1E+12,D10))*C10*$B$6+MAX($B10-IF(D10="",1E+12,D10),0)*MAX(E10*$C$6,G10*$D$6))/100</f>
        <v/>
      </c>
      <c r="J10" s="9">
        <f>(MIN($B10,IF(F10="",1E+12,F10))*E10*$C$6+MAX($B10-IF(F10="",1E+12,F10),0)*MAX(C10*$B$6,G10*$D$6))/100</f>
        <v/>
      </c>
      <c r="K10" s="9">
        <f>(MIN($B10,IF(H10="",1E+12,H10))*G10*$D$6+MAX($B10-IF(H10="",1E+12,H10),0)*MAX(C10*$B$6,E10*$C$6))/100</f>
        <v/>
      </c>
      <c r="L10" s="2">
        <f>INDEX($B$5:$D$5,MATCH(M10,I10:K10,0))</f>
        <v/>
      </c>
      <c r="M10" s="9">
        <f>MAX(I10:K10)</f>
        <v/>
      </c>
    </row>
    <row r="11">
      <c r="A11" s="7" t="inlineStr">
        <is>
          <t>Dining and takeout</t>
        </is>
      </c>
      <c r="B11" s="5" t="n">
        <v>3000</v>
      </c>
      <c r="C11" s="8" t="n">
        <v>1</v>
      </c>
      <c r="D11" s="5" t="n"/>
      <c r="E11" s="8" t="n">
        <v>3</v>
      </c>
      <c r="F11" s="5" t="n"/>
      <c r="G11" s="8" t="n">
        <v>2</v>
      </c>
      <c r="H11" s="5" t="n"/>
      <c r="I11" s="9">
        <f>(MIN($B11,IF(D11="",1E+12,D11))*C11*$B$6+MAX($B11-IF(D11="",1E+12,D11),0)*MAX(E11*$C$6,G11*$D$6))/100</f>
        <v/>
      </c>
      <c r="J11" s="9">
        <f>(MIN($B11,IF(F11="",1E+12,F11))*E11*$C$6+MAX($B11-IF(F11="",1E+12,F11),0)*MAX(C11*$B$6,G11*$D$6))/100</f>
        <v/>
      </c>
      <c r="K11" s="9">
        <f>(MIN($B11,IF(H11="",1E+12,H11))*G11*$D$6+MAX($B11-IF(H11="",1E+12,H11),0)*MAX(C11*$B$6,E11*$C$6))/100</f>
        <v/>
      </c>
      <c r="L11" s="2">
        <f>INDEX($B$5:$D$5,MATCH(M11,I11:K11,0))</f>
        <v/>
      </c>
      <c r="M11" s="9">
        <f>MAX(I11:K11)</f>
        <v/>
      </c>
    </row>
    <row r="12">
      <c r="A12" s="7" t="inlineStr">
        <is>
          <t>Gas or EV charging</t>
        </is>
      </c>
      <c r="B12" s="5" t="n">
        <v>1800</v>
      </c>
      <c r="C12" s="8" t="n">
        <v>3</v>
      </c>
      <c r="D12" s="5" t="n"/>
      <c r="E12" s="8" t="n">
        <v>1</v>
      </c>
      <c r="F12" s="5" t="n"/>
      <c r="G12" s="8" t="n">
        <v>2</v>
      </c>
      <c r="H12" s="5" t="n"/>
      <c r="I12" s="9">
        <f>(MIN($B12,IF(D12="",1E+12,D12))*C12*$B$6+MAX($B12-IF(D12="",1E+12,D12),0)*MAX(E12*$C$6,G12*$D$6))/100</f>
        <v/>
      </c>
      <c r="J12" s="9">
        <f>(MIN($B12,IF(F12="",1E+12,F12))*E12*$C$6+MAX($B12-IF(F12="",1E+12,F12),0)*MAX(C12*$B$6,G12*$D$6))/100</f>
        <v/>
      </c>
      <c r="K12" s="9">
        <f>(MIN($B12,IF(H12="",1E+12,H12))*G12*$D$6+MAX($B12-IF(H12="",1E+12,H12),0)*MAX(C12*$B$6,E12*$C$6))/100</f>
        <v/>
      </c>
      <c r="L12" s="2">
        <f>INDEX($B$5:$D$5,MATCH(M12,I12:K12,0))</f>
        <v/>
      </c>
      <c r="M12" s="9">
        <f>MAX(I12:K12)</f>
        <v/>
      </c>
    </row>
    <row r="13">
      <c r="A13" s="7" t="inlineStr">
        <is>
          <t>Travel</t>
        </is>
      </c>
      <c r="B13" s="5" t="n">
        <v>2500</v>
      </c>
      <c r="C13" s="8" t="n">
        <v>1</v>
      </c>
      <c r="D13" s="5" t="n"/>
      <c r="E13" s="8" t="n">
        <v>2</v>
      </c>
      <c r="F13" s="5" t="n"/>
      <c r="G13" s="8" t="n">
        <v>2</v>
      </c>
      <c r="H13" s="5" t="n"/>
      <c r="I13" s="9">
        <f>(MIN($B13,IF(D13="",1E+12,D13))*C13*$B$6+MAX($B13-IF(D13="",1E+12,D13),0)*MAX(E13*$C$6,G13*$D$6))/100</f>
        <v/>
      </c>
      <c r="J13" s="9">
        <f>(MIN($B13,IF(F13="",1E+12,F13))*E13*$C$6+MAX($B13-IF(F13="",1E+12,F13),0)*MAX(C13*$B$6,G13*$D$6))/100</f>
        <v/>
      </c>
      <c r="K13" s="9">
        <f>(MIN($B13,IF(H13="",1E+12,H13))*G13*$D$6+MAX($B13-IF(H13="",1E+12,H13),0)*MAX(C13*$B$6,E13*$C$6))/100</f>
        <v/>
      </c>
      <c r="L13" s="2">
        <f>INDEX($B$5:$D$5,MATCH(M13,I13:K13,0))</f>
        <v/>
      </c>
      <c r="M13" s="9">
        <f>MAX(I13:K13)</f>
        <v/>
      </c>
    </row>
    <row r="14">
      <c r="A14" s="7" t="inlineStr">
        <is>
          <t>Bills paid by card</t>
        </is>
      </c>
      <c r="B14" s="5" t="n">
        <v>0</v>
      </c>
      <c r="C14" s="8" t="n">
        <v>1</v>
      </c>
      <c r="D14" s="5" t="n"/>
      <c r="E14" s="8" t="n">
        <v>1</v>
      </c>
      <c r="F14" s="5" t="n"/>
      <c r="G14" s="8" t="n">
        <v>2</v>
      </c>
      <c r="H14" s="5" t="n"/>
      <c r="I14" s="9">
        <f>(MIN($B14,IF(D14="",1E+12,D14))*C14*$B$6+MAX($B14-IF(D14="",1E+12,D14),0)*MAX(E14*$C$6,G14*$D$6))/100</f>
        <v/>
      </c>
      <c r="J14" s="9">
        <f>(MIN($B14,IF(F14="",1E+12,F14))*E14*$C$6+MAX($B14-IF(F14="",1E+12,F14),0)*MAX(C14*$B$6,G14*$D$6))/100</f>
        <v/>
      </c>
      <c r="K14" s="9">
        <f>(MIN($B14,IF(H14="",1E+12,H14))*G14*$D$6+MAX($B14-IF(H14="",1E+12,H14),0)*MAX(C14*$B$6,E14*$C$6))/100</f>
        <v/>
      </c>
      <c r="L14" s="2">
        <f>INDEX($B$5:$D$5,MATCH(M14,I14:K14,0))</f>
        <v/>
      </c>
      <c r="M14" s="9">
        <f>MAX(I14:K14)</f>
        <v/>
      </c>
    </row>
    <row r="15">
      <c r="A15" s="7" t="inlineStr">
        <is>
          <t>Everything else</t>
        </is>
      </c>
      <c r="B15" s="5" t="n">
        <v>12000</v>
      </c>
      <c r="C15" s="8" t="n">
        <v>1</v>
      </c>
      <c r="D15" s="5" t="n"/>
      <c r="E15" s="8" t="n">
        <v>1</v>
      </c>
      <c r="F15" s="5" t="n"/>
      <c r="G15" s="8" t="n">
        <v>2</v>
      </c>
      <c r="H15" s="5" t="n"/>
      <c r="I15" s="9">
        <f>(MIN($B15,IF(D15="",1E+12,D15))*C15*$B$6+MAX($B15-IF(D15="",1E+12,D15),0)*MAX(E15*$C$6,G15*$D$6))/100</f>
        <v/>
      </c>
      <c r="J15" s="9">
        <f>(MIN($B15,IF(F15="",1E+12,F15))*E15*$C$6+MAX($B15-IF(F15="",1E+12,F15),0)*MAX(C15*$B$6,G15*$D$6))/100</f>
        <v/>
      </c>
      <c r="K15" s="9">
        <f>(MIN($B15,IF(H15="",1E+12,H15))*G15*$D$6+MAX($B15-IF(H15="",1E+12,H15),0)*MAX(C15*$B$6,E15*$C$6))/100</f>
        <v/>
      </c>
      <c r="L15" s="2">
        <f>INDEX($B$5:$D$5,MATCH(M15,I15:K15,0))</f>
        <v/>
      </c>
      <c r="M15" s="9">
        <f>MAX(I15:K15)</f>
        <v/>
      </c>
    </row>
    <row r="16">
      <c r="A16" s="10" t="inlineStr">
        <is>
          <t>Total</t>
        </is>
      </c>
      <c r="B16" s="9">
        <f>SUM(B10:B15)</f>
        <v/>
      </c>
      <c r="C16" s="2" t="n"/>
      <c r="D16" s="9" t="n"/>
      <c r="E16" s="2" t="n"/>
      <c r="F16" s="9" t="n"/>
      <c r="G16" s="2" t="n"/>
      <c r="H16" s="9" t="n"/>
      <c r="I16" s="9" t="inlineStr"/>
      <c r="J16" s="9" t="inlineStr"/>
      <c r="K16" s="9" t="inlineStr"/>
      <c r="L16" s="2" t="n"/>
      <c r="M16" s="9">
        <f>SUM(M10:M15)</f>
        <v/>
      </c>
    </row>
    <row r="17">
      <c r="A17" s="2" t="inlineStr">
        <is>
          <t>Annual fees for all three cards ($)</t>
        </is>
      </c>
      <c r="B17" s="9" t="n"/>
      <c r="C17" s="2" t="n"/>
      <c r="D17" s="9" t="n"/>
      <c r="E17" s="2" t="n"/>
      <c r="F17" s="9" t="n"/>
      <c r="G17" s="2" t="n"/>
      <c r="H17" s="9" t="n"/>
      <c r="I17" s="9" t="n"/>
      <c r="J17" s="9" t="n"/>
      <c r="K17" s="9" t="n"/>
      <c r="L17" s="2" t="n"/>
      <c r="M17" s="9">
        <f>SUM(B7:D7)</f>
        <v/>
      </c>
    </row>
    <row r="18">
      <c r="A18" s="10" t="inlineStr">
        <is>
          <t>Plan value after fees ($)</t>
        </is>
      </c>
      <c r="B18" s="9" t="n"/>
      <c r="C18" s="2" t="n"/>
      <c r="D18" s="9" t="n"/>
      <c r="E18" s="2" t="n"/>
      <c r="F18" s="9" t="n"/>
      <c r="G18" s="2" t="n"/>
      <c r="H18" s="9" t="n"/>
      <c r="I18" s="9" t="n"/>
      <c r="J18" s="9" t="n"/>
      <c r="K18" s="9" t="n"/>
      <c r="L18" s="2" t="n"/>
      <c r="M18" s="11">
        <f>M16-M17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</row>
    <row r="20">
      <c r="A20" s="10" t="inlineStr">
        <is>
          <t>Notes</t>
        </is>
      </c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</row>
    <row r="21">
      <c r="A21" s="12" t="inlineStr">
        <is>
          <t>A card's return includes switching to your next-best card for spending above its cap, so use the best card until the cap, then switch.</t>
        </is>
      </c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</row>
    <row r="22">
      <c r="A22" s="12" t="inlineStr">
        <is>
          <t>Check each card's official rewards terms for rates, caps and excluded merchants. Pay every card in full; interest outweighs any rewards.</t>
        </is>
      </c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</row>
    <row r="23">
      <c r="A23" s="12" t="inlineStr">
        <is>
          <t>General education, not financial advice.</t>
        </is>
      </c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2026-11-05T01:44:41Z</dcterms:created>
  <dcterms:modified xmlns:dcterms="http://purl.org/dc/terms/" xmlns:xsi="http://www.w3.org/2001/XMLSchema-instance" xsi:type="dcterms:W3CDTF">2026-11-05T01:44:41Z</dcterms:modified>
</cp:coreProperties>
</file>